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6795" activeTab="0"/>
  </bookViews>
  <sheets>
    <sheet name="Hoja1" sheetId="1" r:id="rId1"/>
    <sheet name="Hoja2" sheetId="2" r:id="rId2"/>
    <sheet name="Hoja3" sheetId="3" r:id="rId3"/>
  </sheets>
  <definedNames>
    <definedName name="diferencia_medias">'Hoja1'!$B$13</definedName>
    <definedName name="error_estandar">'Hoja1'!$E$10</definedName>
    <definedName name="media1">'Hoja1'!$B$6</definedName>
    <definedName name="media2">'Hoja1'!$C$6</definedName>
    <definedName name="ncasos1">'Hoja1'!$B$8</definedName>
    <definedName name="ncasos2">'Hoja1'!$C$8</definedName>
    <definedName name="SD1">'Hoja1'!$B$7</definedName>
    <definedName name="SD2">'Hoja1'!$C$7</definedName>
    <definedName name="valor_T">'Hoja1'!$B$11</definedName>
    <definedName name="VAR_conjunta">'Hoja1'!$B$10</definedName>
  </definedNames>
  <calcPr fullCalcOnLoad="1"/>
</workbook>
</file>

<file path=xl/sharedStrings.xml><?xml version="1.0" encoding="utf-8"?>
<sst xmlns="http://schemas.openxmlformats.org/spreadsheetml/2006/main" count="33" uniqueCount="22">
  <si>
    <t>Muestra A</t>
  </si>
  <si>
    <t>Muestra B</t>
  </si>
  <si>
    <t>VAR conjunta</t>
  </si>
  <si>
    <t>valor T</t>
  </si>
  <si>
    <t>diferencia medias</t>
  </si>
  <si>
    <t>limite superior 95%</t>
  </si>
  <si>
    <t>límite inferior 95%</t>
  </si>
  <si>
    <t>INTERVALO DE CONFIANZA 95% DE LA DIFERENCIA DE MEDIAS</t>
  </si>
  <si>
    <t>En azul, datos a introducir por el usuario. En rojo, datos calculados</t>
  </si>
  <si>
    <t>Autor de la hoja de cálculo: Ramón Saracho (Nefrólogo Hospital de Galdakao)</t>
  </si>
  <si>
    <t>número de casos</t>
  </si>
  <si>
    <t>desviación estándar STD</t>
  </si>
  <si>
    <t>media</t>
  </si>
  <si>
    <t>error estandar</t>
  </si>
  <si>
    <t>http://bmj.bmjjournals.com/collections/statsbk/7.shtml</t>
  </si>
  <si>
    <t>grados de libertad</t>
  </si>
  <si>
    <t xml:space="preserve">Fórmulas y ejemplo tomados de </t>
  </si>
  <si>
    <t>Para varianzas de A y B iguales</t>
  </si>
  <si>
    <t>Para varianzas de A y B distintas</t>
  </si>
  <si>
    <t>Comparación de varianzas</t>
  </si>
  <si>
    <t>p=</t>
  </si>
  <si>
    <t>cociente=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</si>
</sst>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00"/>
    <numFmt numFmtId="175" formatCode="0.0000000000"/>
    <numFmt numFmtId="176" formatCode="0.0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5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74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 quotePrefix="1">
      <alignment/>
    </xf>
    <xf numFmtId="17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15" applyFont="1" applyAlignment="1">
      <alignment wrapText="1"/>
    </xf>
    <xf numFmtId="0" fontId="3" fillId="0" borderId="0" xfId="15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mj.bmjjournals.com/collections/statsbk/7.s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7.28125" style="0" customWidth="1"/>
    <col min="2" max="2" width="13.57421875" style="0" customWidth="1"/>
    <col min="4" max="4" width="12.421875" style="0" bestFit="1" customWidth="1"/>
    <col min="5" max="5" width="12.00390625" style="0" bestFit="1" customWidth="1"/>
  </cols>
  <sheetData>
    <row r="1" ht="12.75">
      <c r="A1" s="2" t="s">
        <v>7</v>
      </c>
    </row>
    <row r="2" ht="12.75">
      <c r="A2" s="2" t="s">
        <v>8</v>
      </c>
    </row>
    <row r="4" ht="12.75">
      <c r="A4" t="s">
        <v>17</v>
      </c>
    </row>
    <row r="5" spans="2:4" ht="12.75">
      <c r="B5" t="s">
        <v>0</v>
      </c>
      <c r="C5" t="s">
        <v>1</v>
      </c>
      <c r="D5" t="s">
        <v>19</v>
      </c>
    </row>
    <row r="6" spans="1:3" ht="12.75">
      <c r="A6" t="s">
        <v>12</v>
      </c>
      <c r="B6" s="3">
        <v>0.4</v>
      </c>
      <c r="C6" s="3">
        <v>0.3</v>
      </c>
    </row>
    <row r="7" spans="1:6" ht="12.75">
      <c r="A7" t="s">
        <v>11</v>
      </c>
      <c r="B7" s="3">
        <v>0.27</v>
      </c>
      <c r="C7" s="3">
        <v>0.2</v>
      </c>
      <c r="D7" s="9" t="s">
        <v>21</v>
      </c>
      <c r="E7" s="6">
        <f>IF(SD1&gt;SD2,SD1/SD2,SD2/SD1)</f>
        <v>1.35</v>
      </c>
      <c r="F7" s="6"/>
    </row>
    <row r="8" spans="1:6" ht="12.75">
      <c r="A8" t="s">
        <v>10</v>
      </c>
      <c r="B8" s="3">
        <v>83</v>
      </c>
      <c r="C8" s="3">
        <v>14</v>
      </c>
      <c r="D8" s="9" t="s">
        <v>20</v>
      </c>
      <c r="E8" s="6">
        <f>IF(SD1&gt;SD2,FDIST(E7^2,ncasos1-1,ncasos2-1),FDIST(E7^2,ncasos2-1,ncasos1-1))</f>
        <v>0.11333394491722791</v>
      </c>
      <c r="F8" s="6" t="str">
        <f>IF(E8&gt;0.05,"Varianzas de A y B iguales","Varianzas de A y B distintas")</f>
        <v>Varianzas de A y B iguales</v>
      </c>
    </row>
    <row r="9" spans="1:3" ht="12.75">
      <c r="A9" s="1"/>
      <c r="B9" s="1"/>
      <c r="C9" s="1"/>
    </row>
    <row r="10" spans="1:5" ht="12.75">
      <c r="A10" t="s">
        <v>2</v>
      </c>
      <c r="B10" s="4">
        <f>(SD1^2*(ncasos1-1)+SD2^2*(ncasos2-1))/(ncasos1+ncasos2-2)</f>
        <v>0.06839789473684212</v>
      </c>
      <c r="E10" s="6"/>
    </row>
    <row r="11" spans="1:2" ht="12.75">
      <c r="A11" t="s">
        <v>3</v>
      </c>
      <c r="B11" s="4">
        <f>ABS((media1-media2)/(VAR_conjunta/ncasos1+VAR_conjunta/ncasos2)^0.5)</f>
        <v>1.3234143200973545</v>
      </c>
    </row>
    <row r="12" spans="1:11" ht="12.75">
      <c r="A12" s="9" t="s">
        <v>20</v>
      </c>
      <c r="B12" s="5">
        <f>TDIST(valor_T,ncasos1+ncasos2-2,2)</f>
        <v>0.18887380467074133</v>
      </c>
      <c r="D12" s="11" t="s">
        <v>16</v>
      </c>
      <c r="E12" s="12"/>
      <c r="F12" s="12"/>
      <c r="G12" s="12"/>
      <c r="H12" s="12"/>
      <c r="I12" s="12"/>
      <c r="J12" s="12"/>
      <c r="K12" s="12"/>
    </row>
    <row r="13" spans="1:11" ht="12.75">
      <c r="A13" t="s">
        <v>4</v>
      </c>
      <c r="B13" s="6">
        <f>media1-media2</f>
        <v>0.10000000000000003</v>
      </c>
      <c r="D13" s="13" t="s">
        <v>14</v>
      </c>
      <c r="E13" s="14"/>
      <c r="F13" s="14"/>
      <c r="G13" s="14"/>
      <c r="H13" s="14"/>
      <c r="I13" s="14"/>
      <c r="J13" s="14"/>
      <c r="K13" s="14"/>
    </row>
    <row r="14" spans="1:11" ht="12.75">
      <c r="A14" t="s">
        <v>5</v>
      </c>
      <c r="B14" s="7">
        <f>diferencia_medias+TINV(0.05,ncasos1+ncasos2-2)*(VAR_conjunta/ncasos1+VAR_conjunta/ncasos2)^0.5</f>
        <v>0.2500096796865109</v>
      </c>
      <c r="D14" s="11" t="s">
        <v>9</v>
      </c>
      <c r="E14" s="12"/>
      <c r="F14" s="12"/>
      <c r="G14" s="12"/>
      <c r="H14" s="12"/>
      <c r="I14" s="12"/>
      <c r="J14" s="12"/>
      <c r="K14" s="12"/>
    </row>
    <row r="15" spans="1:5" ht="12.75" customHeight="1">
      <c r="A15" t="s">
        <v>6</v>
      </c>
      <c r="B15" s="7">
        <f>diferencia_medias-TINV(0.05,ncasos1+ncasos2-2)*(VAR_conjunta/ncasos1+VAR_conjunta/ncasos2)^0.5</f>
        <v>-0.05000967968651085</v>
      </c>
      <c r="E15" s="8"/>
    </row>
    <row r="16" ht="12.75" customHeight="1"/>
    <row r="17" ht="12.75" customHeight="1"/>
    <row r="18" ht="12.75">
      <c r="A18" t="s">
        <v>18</v>
      </c>
    </row>
    <row r="19" spans="2:3" ht="12.75">
      <c r="B19" t="s">
        <v>0</v>
      </c>
      <c r="C19" t="s">
        <v>1</v>
      </c>
    </row>
    <row r="20" spans="1:3" ht="12.75">
      <c r="A20" t="s">
        <v>12</v>
      </c>
      <c r="B20" s="10">
        <f aca="true" t="shared" si="0" ref="B20:C22">B6</f>
        <v>0.4</v>
      </c>
      <c r="C20" s="10">
        <f t="shared" si="0"/>
        <v>0.3</v>
      </c>
    </row>
    <row r="21" spans="1:3" ht="12.75">
      <c r="A21" t="s">
        <v>11</v>
      </c>
      <c r="B21" s="10">
        <f t="shared" si="0"/>
        <v>0.27</v>
      </c>
      <c r="C21" s="10">
        <f t="shared" si="0"/>
        <v>0.2</v>
      </c>
    </row>
    <row r="22" spans="1:3" ht="12.75">
      <c r="A22" t="s">
        <v>10</v>
      </c>
      <c r="B22" s="10">
        <f t="shared" si="0"/>
        <v>83</v>
      </c>
      <c r="C22" s="10">
        <f t="shared" si="0"/>
        <v>14</v>
      </c>
    </row>
    <row r="23" spans="1:3" ht="12.75">
      <c r="A23" s="1"/>
      <c r="B23" s="1"/>
      <c r="C23" s="1"/>
    </row>
    <row r="24" spans="1:2" ht="12.75">
      <c r="A24" t="s">
        <v>13</v>
      </c>
      <c r="B24" s="6">
        <f>(B21^2/B22+C21^2/C22)^0.5</f>
        <v>0.06111837784296067</v>
      </c>
    </row>
    <row r="25" spans="1:2" ht="12.75">
      <c r="A25" t="s">
        <v>3</v>
      </c>
      <c r="B25" s="4">
        <f>ABS(B20-C20)/B24</f>
        <v>1.6361690792406653</v>
      </c>
    </row>
    <row r="26" spans="1:2" ht="12.75">
      <c r="A26" t="s">
        <v>15</v>
      </c>
      <c r="B26" s="6">
        <f>(((B21^2/B22)+(C21^2/C22))^2)/(((B21^2/B22)^2/(B22-1))+((C21^2/C22)^2/(C22-1)))</f>
        <v>21.893160219558467</v>
      </c>
    </row>
    <row r="27" spans="1:2" ht="12.75">
      <c r="A27" s="9" t="s">
        <v>20</v>
      </c>
      <c r="B27" s="5">
        <f>TDIST(B25,B26,2)</f>
        <v>0.11670471730971277</v>
      </c>
    </row>
    <row r="28" spans="1:5" ht="12.75">
      <c r="A28" t="s">
        <v>4</v>
      </c>
      <c r="B28" s="6">
        <f>B20-C20</f>
        <v>0.10000000000000003</v>
      </c>
      <c r="E28" s="6"/>
    </row>
    <row r="29" spans="1:5" ht="12.75">
      <c r="A29" t="s">
        <v>5</v>
      </c>
      <c r="B29" s="7">
        <f>B28+B24*TINV(0.05,B26)</f>
        <v>0.22710264676625247</v>
      </c>
      <c r="E29" s="8"/>
    </row>
    <row r="30" spans="1:5" ht="12.75">
      <c r="A30" t="s">
        <v>6</v>
      </c>
      <c r="B30" s="7">
        <f>B28-B24*TINV(0.05,B26)</f>
        <v>-0.027102646766252403</v>
      </c>
      <c r="E30" s="8"/>
    </row>
  </sheetData>
  <sheetProtection sheet="1" objects="1" scenarios="1"/>
  <mergeCells count="3">
    <mergeCell ref="D12:K12"/>
    <mergeCell ref="D13:K13"/>
    <mergeCell ref="D14:K14"/>
  </mergeCells>
  <hyperlinks>
    <hyperlink ref="D13" r:id="rId1" display="http://bmj.bmjjournals.com/collections/statsbk/7.shtml"/>
  </hyperlinks>
  <printOptions/>
  <pageMargins left="0.75" right="0.75" top="1" bottom="1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Osakidetza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Osakidetza</dc:creator>
  <cp:keywords/>
  <dc:description/>
  <cp:lastModifiedBy>PC_CLONXP02</cp:lastModifiedBy>
  <dcterms:created xsi:type="dcterms:W3CDTF">2005-05-08T10:58:21Z</dcterms:created>
  <dcterms:modified xsi:type="dcterms:W3CDTF">2005-09-06T10:06:08Z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